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7944" windowHeight="8112" activeTab="0"/>
  </bookViews>
  <sheets>
    <sheet name="страховое поле" sheetId="1" r:id="rId1"/>
    <sheet name="неработ." sheetId="2" r:id="rId2"/>
    <sheet name="штрафы структура" sheetId="3" r:id="rId3"/>
    <sheet name="штрафы СМО" sheetId="4" r:id="rId4"/>
  </sheets>
  <definedNames/>
  <calcPr fullCalcOnLoad="1"/>
</workbook>
</file>

<file path=xl/sharedStrings.xml><?xml version="1.0" encoding="utf-8"?>
<sst xmlns="http://schemas.openxmlformats.org/spreadsheetml/2006/main" count="70" uniqueCount="40">
  <si>
    <t>Наименование СМО</t>
  </si>
  <si>
    <t>Количество застрахованных граждан,чел.</t>
  </si>
  <si>
    <t>Газпроммедстрах</t>
  </si>
  <si>
    <t>Ингосстрах-М</t>
  </si>
  <si>
    <t>Мединком</t>
  </si>
  <si>
    <t>РЕСО-Мед</t>
  </si>
  <si>
    <t>Урал-АИЛ-Мед</t>
  </si>
  <si>
    <t>Всего</t>
  </si>
  <si>
    <t>недействующие СМО (работающие гр-не)</t>
  </si>
  <si>
    <t xml:space="preserve">Астра-Металл </t>
  </si>
  <si>
    <t>*в т.ч.: 2133496 -неработающие по договору с Минздравом,</t>
  </si>
  <si>
    <t xml:space="preserve">             816647 - работающие</t>
  </si>
  <si>
    <t>№ п/п</t>
  </si>
  <si>
    <t>Распределение страхового поля Челябинской области между страховыми медицинскими</t>
  </si>
  <si>
    <t>организациями, работающими в системе ОМС Челябинской области</t>
  </si>
  <si>
    <t>по состоянию на 01.11.2007 г.</t>
  </si>
  <si>
    <t>Обменено полисов на 1.01.2007 г.</t>
  </si>
  <si>
    <t>Обменено полисов на 1.11.2007 г.</t>
  </si>
  <si>
    <t>Темпы обмена за 10 месяцев 2007 г.</t>
  </si>
  <si>
    <t>Количество полисов,замененных за                     1 месяц (в среднем)</t>
  </si>
  <si>
    <t>Остаток полисов на 01.11.2007, подлежащих замене</t>
  </si>
  <si>
    <t>Сумма финансовых санкций, применённых к СМО за 10 м-цев 2007 г.,     рублей</t>
  </si>
  <si>
    <t>Информация о применении к страховщикам финансовых санкций,</t>
  </si>
  <si>
    <t>предусмотренных за невыполнение ими условий договора о</t>
  </si>
  <si>
    <t>финансировании ОМС, за 10 месяцев 2007 года.</t>
  </si>
  <si>
    <t>Нарушение условий Регламента работы с клиентами в СМО</t>
  </si>
  <si>
    <t xml:space="preserve">Нарушение сроков представления документов на оплату медицинских услуг (счетов) в ЧОФОМС </t>
  </si>
  <si>
    <t>Нарушение сроков представления отчетности по МЭЭ и ЭКМП, невыполнение объема проводимых СМО экспертиз</t>
  </si>
  <si>
    <t>Нарушение Положения о ведении реестра застрахованных граждан</t>
  </si>
  <si>
    <t>Непредставление информации о договорах со страхователями в ЧОФОМС</t>
  </si>
  <si>
    <t>Нарушение учёта страховых полисов как бланков строгой отчетности</t>
  </si>
  <si>
    <t xml:space="preserve">Удержано по результатам реэкспертизы, проведенной ЧОФОМС </t>
  </si>
  <si>
    <t>Удержано в связи с низким показателем результативности медицинской экспертизы (показатель выявления дефектов)</t>
  </si>
  <si>
    <t xml:space="preserve">Наименование </t>
  </si>
  <si>
    <t>ВСЕГО</t>
  </si>
  <si>
    <t xml:space="preserve">Анализ структуры финансовых санкций, применённых к СМО за </t>
  </si>
  <si>
    <t>10 месяцев 2007 года.</t>
  </si>
  <si>
    <t>В % к общей сумме</t>
  </si>
  <si>
    <t>Сумма санкций,                            руб.</t>
  </si>
  <si>
    <t>В % к общ.кол-ву застрахо-ванных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</si>
</sst>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0.0%"/>
    <numFmt numFmtId="169" formatCode="#,##0.0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.5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3" fontId="2" fillId="2" borderId="1" xfId="18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168" fontId="6" fillId="0" borderId="2" xfId="0" applyNumberFormat="1" applyFont="1" applyBorder="1" applyAlignment="1">
      <alignment/>
    </xf>
    <xf numFmtId="168" fontId="6" fillId="0" borderId="3" xfId="0" applyNumberFormat="1" applyFont="1" applyBorder="1" applyAlignment="1">
      <alignment/>
    </xf>
    <xf numFmtId="169" fontId="0" fillId="0" borderId="1" xfId="0" applyNumberFormat="1" applyBorder="1" applyAlignment="1">
      <alignment/>
    </xf>
    <xf numFmtId="169" fontId="2" fillId="2" borderId="1" xfId="18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9" fontId="2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16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2" borderId="1" xfId="0" applyFont="1" applyFill="1" applyBorder="1" applyAlignment="1">
      <alignment horizontal="center" wrapText="1"/>
    </xf>
    <xf numFmtId="168" fontId="0" fillId="0" borderId="1" xfId="0" applyNumberFormat="1" applyBorder="1" applyAlignment="1">
      <alignment/>
    </xf>
    <xf numFmtId="168" fontId="0" fillId="2" borderId="1" xfId="0" applyNumberForma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168" fontId="0" fillId="0" borderId="1" xfId="17" applyNumberFormat="1" applyBorder="1" applyAlignment="1">
      <alignment/>
    </xf>
    <xf numFmtId="168" fontId="2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17"/>
      <c:depthPercent val="220"/>
      <c:rAngAx val="1"/>
    </c:view3D>
    <c:plotArea>
      <c:layout>
        <c:manualLayout>
          <c:xMode val="edge"/>
          <c:yMode val="edge"/>
          <c:x val="0"/>
          <c:y val="0.05175"/>
          <c:w val="0.98325"/>
          <c:h val="0.9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'страховое поле'!$I$5</c:f>
              <c:strCache>
                <c:ptCount val="1"/>
                <c:pt idx="0">
                  <c:v>Количество застрахованных граждан,чел.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 Cyr"/>
                        <a:ea typeface="Arial Cyr"/>
                        <a:cs typeface="Arial Cyr"/>
                      </a:rPr>
                      <a:t>РЕСО-Мед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 Cyr"/>
                        <a:ea typeface="Arial Cyr"/>
                        <a:cs typeface="Arial Cyr"/>
                      </a:rPr>
                      <a:t>недействующие
СМО 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 Cyr"/>
                        <a:ea typeface="Arial Cyr"/>
                        <a:cs typeface="Arial Cyr"/>
                      </a:rPr>
                      <a:t>Газпроммедстрах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50" b="1" i="0" u="none" baseline="0">
                        <a:latin typeface="Arial Cyr"/>
                        <a:ea typeface="Arial Cyr"/>
                        <a:cs typeface="Arial Cyr"/>
                      </a:rPr>
                      <a:t>Урал-АИЛ-Мед</a:t>
                    </a:r>
                  </a:p>
                </c:rich>
              </c:tx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'страховое поле'!$H$6:$H$13</c:f>
              <c:strCache/>
            </c:strRef>
          </c:cat>
          <c:val>
            <c:numRef>
              <c:f>'страховое поле'!$I$6:$I$13</c:f>
              <c:numCache/>
            </c:numRef>
          </c:val>
          <c:shape val="box"/>
        </c:ser>
        <c:gapWidth val="80"/>
        <c:gapDepth val="350"/>
        <c:shape val="box"/>
        <c:axId val="15072487"/>
        <c:axId val="1434656"/>
      </c:bar3DChart>
      <c:catAx>
        <c:axId val="15072487"/>
        <c:scaling>
          <c:orientation val="minMax"/>
        </c:scaling>
        <c:axPos val="b"/>
        <c:delete val="1"/>
        <c:majorTickMark val="out"/>
        <c:minorTickMark val="none"/>
        <c:tickLblPos val="low"/>
        <c:crossAx val="1434656"/>
        <c:crosses val="autoZero"/>
        <c:auto val="1"/>
        <c:lblOffset val="100"/>
        <c:noMultiLvlLbl val="0"/>
      </c:catAx>
      <c:valAx>
        <c:axId val="1434656"/>
        <c:scaling>
          <c:orientation val="minMax"/>
        </c:scaling>
        <c:axPos val="l"/>
        <c:delete val="1"/>
        <c:majorTickMark val="out"/>
        <c:minorTickMark val="none"/>
        <c:tickLblPos val="nextTo"/>
        <c:crossAx val="150724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99"/>
        </a:solidFill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75"/>
          <c:y val="0.3205"/>
          <c:w val="0.89675"/>
          <c:h val="0.441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Ингосстрах-М
465 225,6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Астра-Металл
 230 376,2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РЕСО-Мед 
154 082,9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Урал-
АИЛ-
Мед 
44 150,7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Мединком 
11 144,0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yr"/>
                        <a:ea typeface="Arial Cyr"/>
                        <a:cs typeface="Arial Cyr"/>
                      </a:rPr>
                      <a:t>Газпром-
медстрах
 4 610,6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'штрафы СМО'!$G$7:$G$12</c:f>
              <c:strCache/>
            </c:strRef>
          </c:cat>
          <c:val>
            <c:numRef>
              <c:f>'штрафы СМО'!$H$7:$H$12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85725</xdr:rowOff>
    </xdr:from>
    <xdr:to>
      <xdr:col>4</xdr:col>
      <xdr:colOff>57150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0" y="3076575"/>
        <a:ext cx="56578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47625</xdr:rowOff>
    </xdr:from>
    <xdr:to>
      <xdr:col>3</xdr:col>
      <xdr:colOff>571500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95250" y="3324225"/>
        <a:ext cx="52006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5.00390625" style="0" customWidth="1"/>
    <col min="2" max="2" width="42.625" style="0" customWidth="1"/>
    <col min="3" max="3" width="16.875" style="0" customWidth="1"/>
    <col min="7" max="7" width="5.125" style="0" customWidth="1"/>
    <col min="8" max="8" width="12.00390625" style="0" customWidth="1"/>
    <col min="9" max="9" width="11.75390625" style="0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15</v>
      </c>
    </row>
    <row r="5" spans="1:9" ht="44.25" customHeight="1">
      <c r="A5" s="1" t="s">
        <v>12</v>
      </c>
      <c r="B5" s="2" t="s">
        <v>0</v>
      </c>
      <c r="C5" s="3" t="s">
        <v>1</v>
      </c>
      <c r="D5" s="38" t="s">
        <v>39</v>
      </c>
      <c r="G5" s="1" t="s">
        <v>12</v>
      </c>
      <c r="H5" s="2" t="s">
        <v>0</v>
      </c>
      <c r="I5" s="3" t="s">
        <v>1</v>
      </c>
    </row>
    <row r="6" spans="1:9" ht="12.75">
      <c r="A6" s="4">
        <v>1</v>
      </c>
      <c r="B6" s="4" t="s">
        <v>9</v>
      </c>
      <c r="C6" s="7">
        <v>2950143</v>
      </c>
      <c r="D6" s="32">
        <f>C6/3470113</f>
        <v>0.8501576173456022</v>
      </c>
      <c r="G6" s="5"/>
      <c r="H6" s="5"/>
      <c r="I6" s="6"/>
    </row>
    <row r="7" spans="1:9" ht="12.75">
      <c r="A7" s="4">
        <v>2</v>
      </c>
      <c r="B7" s="4" t="s">
        <v>2</v>
      </c>
      <c r="C7" s="7">
        <v>58750</v>
      </c>
      <c r="D7" s="32">
        <f aca="true" t="shared" si="0" ref="D7:D13">C7/3470113</f>
        <v>0.01693028440284221</v>
      </c>
      <c r="G7" s="4">
        <v>1</v>
      </c>
      <c r="H7" s="4" t="s">
        <v>9</v>
      </c>
      <c r="I7" s="7">
        <v>2950143</v>
      </c>
    </row>
    <row r="8" spans="1:9" ht="12.75">
      <c r="A8" s="4">
        <v>3</v>
      </c>
      <c r="B8" s="4" t="s">
        <v>3</v>
      </c>
      <c r="C8" s="7">
        <v>235558</v>
      </c>
      <c r="D8" s="32">
        <f t="shared" si="0"/>
        <v>0.06788193929131414</v>
      </c>
      <c r="G8" s="4">
        <v>3</v>
      </c>
      <c r="H8" s="4" t="s">
        <v>3</v>
      </c>
      <c r="I8" s="7">
        <v>235558</v>
      </c>
    </row>
    <row r="9" spans="1:9" ht="12.75">
      <c r="A9" s="4">
        <v>4</v>
      </c>
      <c r="B9" s="4" t="s">
        <v>4</v>
      </c>
      <c r="C9" s="7">
        <v>35706</v>
      </c>
      <c r="D9" s="32">
        <f t="shared" si="0"/>
        <v>0.01028957846617675</v>
      </c>
      <c r="G9" s="4">
        <v>5</v>
      </c>
      <c r="H9" s="4" t="s">
        <v>5</v>
      </c>
      <c r="I9" s="7">
        <v>70760</v>
      </c>
    </row>
    <row r="10" spans="1:9" ht="12.75">
      <c r="A10" s="4">
        <v>5</v>
      </c>
      <c r="B10" s="4" t="s">
        <v>5</v>
      </c>
      <c r="C10" s="7">
        <v>70760</v>
      </c>
      <c r="D10" s="32">
        <f t="shared" si="0"/>
        <v>0.02039126679736366</v>
      </c>
      <c r="G10" s="4">
        <v>7</v>
      </c>
      <c r="H10" s="4" t="s">
        <v>8</v>
      </c>
      <c r="I10" s="7">
        <v>70221</v>
      </c>
    </row>
    <row r="11" spans="1:9" ht="12.75">
      <c r="A11" s="4">
        <v>6</v>
      </c>
      <c r="B11" s="4" t="s">
        <v>6</v>
      </c>
      <c r="C11" s="7">
        <v>48975</v>
      </c>
      <c r="D11" s="32">
        <f t="shared" si="0"/>
        <v>0.014113373253262933</v>
      </c>
      <c r="G11" s="4">
        <v>2</v>
      </c>
      <c r="H11" s="4" t="s">
        <v>2</v>
      </c>
      <c r="I11" s="7">
        <v>58750</v>
      </c>
    </row>
    <row r="12" spans="1:9" ht="12.75">
      <c r="A12" s="4">
        <v>7</v>
      </c>
      <c r="B12" s="4" t="s">
        <v>8</v>
      </c>
      <c r="C12" s="7">
        <v>70221</v>
      </c>
      <c r="D12" s="32">
        <f t="shared" si="0"/>
        <v>0.02023594044343801</v>
      </c>
      <c r="G12" s="4">
        <v>6</v>
      </c>
      <c r="H12" s="4" t="s">
        <v>6</v>
      </c>
      <c r="I12" s="7">
        <v>48975</v>
      </c>
    </row>
    <row r="13" spans="1:9" ht="12.75">
      <c r="A13" s="5"/>
      <c r="B13" s="5" t="s">
        <v>7</v>
      </c>
      <c r="C13" s="6">
        <f>SUM(C6:C12)</f>
        <v>3470113</v>
      </c>
      <c r="D13" s="36">
        <f t="shared" si="0"/>
        <v>1</v>
      </c>
      <c r="G13" s="4">
        <v>4</v>
      </c>
      <c r="H13" s="4" t="s">
        <v>4</v>
      </c>
      <c r="I13" s="7">
        <v>35706</v>
      </c>
    </row>
    <row r="15" spans="1:3" ht="12.75">
      <c r="A15" s="8"/>
      <c r="B15" s="8" t="s">
        <v>10</v>
      </c>
      <c r="C15" s="8"/>
    </row>
    <row r="16" spans="1:3" ht="12.75">
      <c r="A16" s="8"/>
      <c r="B16" s="8" t="s">
        <v>11</v>
      </c>
      <c r="C16" s="8"/>
    </row>
  </sheetData>
  <printOptions/>
  <pageMargins left="1.13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workbookViewId="0" topLeftCell="A1">
      <selection activeCell="B5" sqref="B5"/>
    </sheetView>
  </sheetViews>
  <sheetFormatPr defaultColWidth="9.00390625" defaultRowHeight="12.75"/>
  <cols>
    <col min="1" max="1" width="30.875" style="0" customWidth="1"/>
    <col min="2" max="2" width="11.125" style="0" customWidth="1"/>
  </cols>
  <sheetData>
    <row r="3" spans="1:3" s="9" customFormat="1" ht="21" customHeight="1">
      <c r="A3" s="10" t="s">
        <v>16</v>
      </c>
      <c r="B3" s="11">
        <v>1047427</v>
      </c>
      <c r="C3" s="12">
        <v>0.491</v>
      </c>
    </row>
    <row r="4" spans="1:3" s="9" customFormat="1" ht="18.75" customHeight="1">
      <c r="A4" s="10" t="s">
        <v>17</v>
      </c>
      <c r="B4" s="11">
        <v>1554942</v>
      </c>
      <c r="C4" s="12">
        <v>0.729</v>
      </c>
    </row>
    <row r="5" spans="1:3" s="9" customFormat="1" ht="19.5" customHeight="1">
      <c r="A5" s="10" t="s">
        <v>18</v>
      </c>
      <c r="B5" s="11">
        <v>507515</v>
      </c>
      <c r="C5" s="14"/>
    </row>
    <row r="6" spans="1:3" s="9" customFormat="1" ht="23.25" customHeight="1">
      <c r="A6" s="13" t="s">
        <v>19</v>
      </c>
      <c r="B6" s="11">
        <v>50772</v>
      </c>
      <c r="C6" s="15"/>
    </row>
    <row r="7" spans="1:3" s="9" customFormat="1" ht="21.75" customHeight="1">
      <c r="A7" s="13" t="s">
        <v>20</v>
      </c>
      <c r="B7" s="11">
        <v>578554</v>
      </c>
      <c r="C7" s="12">
        <v>0.271</v>
      </c>
    </row>
  </sheetData>
  <printOptions/>
  <pageMargins left="1.6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B8" sqref="B8"/>
    </sheetView>
  </sheetViews>
  <sheetFormatPr defaultColWidth="9.00390625" defaultRowHeight="12.75"/>
  <cols>
    <col min="1" max="1" width="5.125" style="0" customWidth="1"/>
    <col min="2" max="2" width="46.625" style="0" customWidth="1"/>
    <col min="3" max="3" width="12.00390625" style="0" customWidth="1"/>
    <col min="6" max="6" width="42.00390625" style="0" customWidth="1"/>
    <col min="7" max="7" width="19.125" style="0" customWidth="1"/>
  </cols>
  <sheetData>
    <row r="1" spans="1:3" ht="15">
      <c r="A1" s="18" t="s">
        <v>35</v>
      </c>
      <c r="B1" s="18"/>
      <c r="C1" s="18"/>
    </row>
    <row r="2" spans="1:3" ht="15">
      <c r="A2" s="18" t="s">
        <v>36</v>
      </c>
      <c r="B2" s="18"/>
      <c r="C2" s="18"/>
    </row>
    <row r="4" spans="1:7" ht="47.25" customHeight="1">
      <c r="A4" s="25" t="s">
        <v>12</v>
      </c>
      <c r="B4" s="25" t="s">
        <v>33</v>
      </c>
      <c r="C4" s="26" t="s">
        <v>38</v>
      </c>
      <c r="D4" s="31" t="s">
        <v>37</v>
      </c>
      <c r="F4" s="27"/>
      <c r="G4" s="27"/>
    </row>
    <row r="5" spans="1:7" ht="28.5" customHeight="1">
      <c r="A5" s="37">
        <v>1</v>
      </c>
      <c r="B5" s="22" t="s">
        <v>25</v>
      </c>
      <c r="C5" s="21">
        <v>592000</v>
      </c>
      <c r="D5" s="32">
        <f>C5/C13</f>
        <v>0.6508426873646368</v>
      </c>
      <c r="F5" s="28"/>
      <c r="G5" s="29"/>
    </row>
    <row r="6" spans="1:7" ht="31.5" customHeight="1">
      <c r="A6" s="37">
        <v>2</v>
      </c>
      <c r="B6" s="22" t="s">
        <v>26</v>
      </c>
      <c r="C6" s="21">
        <v>27854.6</v>
      </c>
      <c r="D6" s="32">
        <f>C6/C13</f>
        <v>0.03062324783693752</v>
      </c>
      <c r="F6" s="28"/>
      <c r="G6" s="29"/>
    </row>
    <row r="7" spans="1:7" ht="43.5" customHeight="1">
      <c r="A7" s="37">
        <v>3</v>
      </c>
      <c r="B7" s="22" t="s">
        <v>27</v>
      </c>
      <c r="C7" s="21">
        <v>44000</v>
      </c>
      <c r="D7" s="32">
        <f>C7/C13</f>
        <v>0.04837344297980409</v>
      </c>
      <c r="F7" s="28"/>
      <c r="G7" s="29"/>
    </row>
    <row r="8" spans="1:7" ht="27" customHeight="1">
      <c r="A8" s="37">
        <v>4</v>
      </c>
      <c r="B8" s="22" t="s">
        <v>28</v>
      </c>
      <c r="C8" s="21">
        <v>28100</v>
      </c>
      <c r="D8" s="32">
        <f>C8/C13</f>
        <v>0.030893039721193064</v>
      </c>
      <c r="F8" s="28"/>
      <c r="G8" s="29"/>
    </row>
    <row r="9" spans="1:7" ht="30" customHeight="1">
      <c r="A9" s="37">
        <v>5</v>
      </c>
      <c r="B9" s="22" t="s">
        <v>29</v>
      </c>
      <c r="C9" s="21">
        <v>4000</v>
      </c>
      <c r="D9" s="32">
        <f>C9/C13</f>
        <v>0.004397585725436735</v>
      </c>
      <c r="F9" s="28"/>
      <c r="G9" s="29"/>
    </row>
    <row r="10" spans="1:7" ht="30" customHeight="1">
      <c r="A10" s="37">
        <v>6</v>
      </c>
      <c r="B10" s="22" t="s">
        <v>30</v>
      </c>
      <c r="C10" s="21">
        <v>2000</v>
      </c>
      <c r="D10" s="32">
        <f>C10/C13</f>
        <v>0.0021987928627183674</v>
      </c>
      <c r="F10" s="28"/>
      <c r="G10" s="29"/>
    </row>
    <row r="11" spans="1:7" ht="30" customHeight="1">
      <c r="A11" s="37">
        <v>7</v>
      </c>
      <c r="B11" s="22" t="s">
        <v>31</v>
      </c>
      <c r="C11" s="21">
        <v>74859.2</v>
      </c>
      <c r="D11" s="32">
        <f>C11/C13</f>
        <v>0.08229993733440341</v>
      </c>
      <c r="F11" s="28"/>
      <c r="G11" s="29"/>
    </row>
    <row r="12" spans="1:7" ht="41.25" customHeight="1">
      <c r="A12" s="37">
        <v>8</v>
      </c>
      <c r="B12" s="22" t="s">
        <v>32</v>
      </c>
      <c r="C12" s="21">
        <v>136776.2</v>
      </c>
      <c r="D12" s="32">
        <f>C12/C13</f>
        <v>0.15037126617487</v>
      </c>
      <c r="F12" s="28"/>
      <c r="G12" s="29"/>
    </row>
    <row r="13" spans="1:7" ht="17.25" customHeight="1">
      <c r="A13" s="5"/>
      <c r="B13" s="23" t="s">
        <v>34</v>
      </c>
      <c r="C13" s="24">
        <f>SUM(C5:C12)</f>
        <v>909590</v>
      </c>
      <c r="D13" s="33">
        <f>SUM(D5:D12)</f>
        <v>1</v>
      </c>
      <c r="F13" s="30"/>
      <c r="G13" s="30"/>
    </row>
    <row r="14" spans="2:3" ht="12.75">
      <c r="B14" s="19"/>
      <c r="C14" s="20"/>
    </row>
    <row r="15" spans="2:3" ht="12.75">
      <c r="B15" s="19"/>
      <c r="C15" s="20"/>
    </row>
    <row r="16" spans="2:3" ht="12.75">
      <c r="B16" s="19"/>
      <c r="C16" s="20"/>
    </row>
    <row r="17" spans="2:3" ht="12.75">
      <c r="B17" s="19"/>
      <c r="C17" s="20"/>
    </row>
    <row r="18" spans="2:3" ht="12.75">
      <c r="B18" s="19"/>
      <c r="C18" s="20"/>
    </row>
    <row r="19" spans="2:3" ht="12.75">
      <c r="B19" s="19"/>
      <c r="C19" s="20"/>
    </row>
    <row r="20" ht="12.75">
      <c r="B20" s="19"/>
    </row>
  </sheetData>
  <printOptions/>
  <pageMargins left="1.13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1">
      <selection activeCell="A1" sqref="A1:E52"/>
    </sheetView>
  </sheetViews>
  <sheetFormatPr defaultColWidth="9.00390625" defaultRowHeight="12.75"/>
  <cols>
    <col min="1" max="1" width="5.00390625" style="0" customWidth="1"/>
    <col min="2" max="2" width="42.50390625" style="0" customWidth="1"/>
    <col min="3" max="3" width="14.50390625" style="0" customWidth="1"/>
  </cols>
  <sheetData>
    <row r="1" spans="1:4" ht="15">
      <c r="A1" s="18" t="s">
        <v>22</v>
      </c>
      <c r="B1" s="18"/>
      <c r="C1" s="18"/>
      <c r="D1" s="18"/>
    </row>
    <row r="2" spans="1:4" ht="15">
      <c r="A2" s="18" t="s">
        <v>23</v>
      </c>
      <c r="B2" s="18"/>
      <c r="C2" s="18"/>
      <c r="D2" s="18"/>
    </row>
    <row r="3" spans="1:4" ht="15">
      <c r="A3" s="18" t="s">
        <v>24</v>
      </c>
      <c r="B3" s="18"/>
      <c r="C3" s="18"/>
      <c r="D3" s="18"/>
    </row>
    <row r="4" spans="1:4" ht="15">
      <c r="A4" s="18"/>
      <c r="B4" s="18"/>
      <c r="C4" s="18"/>
      <c r="D4" s="18"/>
    </row>
    <row r="5" spans="1:9" ht="96" customHeight="1">
      <c r="A5" s="1" t="s">
        <v>12</v>
      </c>
      <c r="B5" s="2" t="s">
        <v>0</v>
      </c>
      <c r="C5" s="3" t="s">
        <v>21</v>
      </c>
      <c r="D5" s="34" t="s">
        <v>37</v>
      </c>
      <c r="G5" s="2" t="s">
        <v>0</v>
      </c>
      <c r="H5" s="3" t="s">
        <v>21</v>
      </c>
      <c r="I5" s="3"/>
    </row>
    <row r="6" spans="1:9" ht="12.75">
      <c r="A6" s="4">
        <v>1</v>
      </c>
      <c r="B6" s="4" t="s">
        <v>9</v>
      </c>
      <c r="C6" s="16">
        <v>230376.2</v>
      </c>
      <c r="D6" s="35">
        <f aca="true" t="shared" si="0" ref="D6:D11">C6/909590</f>
        <v>0.2532747721500896</v>
      </c>
      <c r="G6" s="5" t="s">
        <v>7</v>
      </c>
      <c r="H6" s="17">
        <f>SUM(H1:H5)</f>
        <v>0</v>
      </c>
      <c r="I6" s="16"/>
    </row>
    <row r="7" spans="1:9" ht="12.75">
      <c r="A7" s="4">
        <v>2</v>
      </c>
      <c r="B7" s="4" t="s">
        <v>2</v>
      </c>
      <c r="C7" s="16">
        <v>4610.6</v>
      </c>
      <c r="D7" s="35">
        <f t="shared" si="0"/>
        <v>0.005068877186424653</v>
      </c>
      <c r="G7" s="4" t="s">
        <v>3</v>
      </c>
      <c r="H7" s="16">
        <v>465225.6</v>
      </c>
      <c r="I7" s="16"/>
    </row>
    <row r="8" spans="1:9" ht="12.75">
      <c r="A8" s="4">
        <v>3</v>
      </c>
      <c r="B8" s="4" t="s">
        <v>3</v>
      </c>
      <c r="C8" s="16">
        <v>465225.6</v>
      </c>
      <c r="D8" s="35">
        <f t="shared" si="0"/>
        <v>0.5114673644169351</v>
      </c>
      <c r="G8" s="4" t="s">
        <v>9</v>
      </c>
      <c r="H8" s="16">
        <v>230376.2</v>
      </c>
      <c r="I8" s="16"/>
    </row>
    <row r="9" spans="1:9" ht="12.75">
      <c r="A9" s="4">
        <v>4</v>
      </c>
      <c r="B9" s="4" t="s">
        <v>4</v>
      </c>
      <c r="C9" s="16">
        <v>11144</v>
      </c>
      <c r="D9" s="35">
        <f t="shared" si="0"/>
        <v>0.012251673831066744</v>
      </c>
      <c r="G9" s="4" t="s">
        <v>5</v>
      </c>
      <c r="H9" s="16">
        <v>154082.9</v>
      </c>
      <c r="I9" s="16"/>
    </row>
    <row r="10" spans="1:9" ht="12.75">
      <c r="A10" s="4">
        <v>5</v>
      </c>
      <c r="B10" s="4" t="s">
        <v>5</v>
      </c>
      <c r="C10" s="16">
        <v>154082.9</v>
      </c>
      <c r="D10" s="35">
        <f t="shared" si="0"/>
        <v>0.16939819039347398</v>
      </c>
      <c r="G10" s="4" t="s">
        <v>6</v>
      </c>
      <c r="H10" s="16">
        <v>44150.7</v>
      </c>
      <c r="I10" s="16"/>
    </row>
    <row r="11" spans="1:9" ht="12.75">
      <c r="A11" s="4">
        <v>6</v>
      </c>
      <c r="B11" s="4" t="s">
        <v>6</v>
      </c>
      <c r="C11" s="16">
        <v>44150.7</v>
      </c>
      <c r="D11" s="35">
        <f t="shared" si="0"/>
        <v>0.04853912202200991</v>
      </c>
      <c r="G11" s="4" t="s">
        <v>4</v>
      </c>
      <c r="H11" s="16">
        <v>11144</v>
      </c>
      <c r="I11" s="16"/>
    </row>
    <row r="12" spans="1:8" ht="12.75">
      <c r="A12" s="5"/>
      <c r="B12" s="5" t="s">
        <v>7</v>
      </c>
      <c r="C12" s="17">
        <f>SUM(C6:C11)</f>
        <v>909590</v>
      </c>
      <c r="D12" s="36">
        <f>SUM(D6:D11)</f>
        <v>1</v>
      </c>
      <c r="G12" s="4" t="s">
        <v>2</v>
      </c>
      <c r="H12" s="16">
        <v>4610.6</v>
      </c>
    </row>
  </sheetData>
  <printOptions/>
  <pageMargins left="1.141732283464567" right="0.7874015748031497" top="0.5905511811023623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client</cp:lastModifiedBy>
  <cp:lastPrinted>2007-11-26T10:16:13Z</cp:lastPrinted>
  <dcterms:created xsi:type="dcterms:W3CDTF">2007-11-26T07:33:08Z</dcterms:created>
  <dcterms:modified xsi:type="dcterms:W3CDTF">2007-11-26T11:58:43Z</dcterms:modified>
  <cp:category/>
  <cp:version/>
  <cp:contentType/>
  <cp:contentStatus/>
</cp:coreProperties>
</file>